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jana.Osmani\Downloads\"/>
    </mc:Choice>
  </mc:AlternateContent>
  <xr:revisionPtr revIDLastSave="0" documentId="13_ncr:1_{4E40870A-C413-44E9-A6CE-02779FB34073}" xr6:coauthVersionLast="47" xr6:coauthVersionMax="47" xr10:uidLastSave="{00000000-0000-0000-0000-000000000000}"/>
  <bookViews>
    <workbookView xWindow="-120" yWindow="-120" windowWidth="29040" windowHeight="15840" xr2:uid="{1B6C4766-3E5A-446C-BBAC-143DCD48D1DE}"/>
  </bookViews>
  <sheets>
    <sheet name="ne leke" sheetId="1" r:id="rId1"/>
  </sheets>
  <definedNames>
    <definedName name="_xlnm._FilterDatabase" localSheetId="0" hidden="1">'ne leke'!$A$4:$R$51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R16" i="1"/>
  <c r="K15" i="1"/>
  <c r="K16" i="1"/>
  <c r="Q16" i="1" s="1"/>
  <c r="Q11" i="1"/>
  <c r="R11" i="1" s="1"/>
  <c r="O14" i="1"/>
  <c r="O42" i="1" s="1"/>
  <c r="N46" i="1" s="1"/>
  <c r="I14" i="1"/>
  <c r="I42" i="1" s="1"/>
  <c r="O49" i="1"/>
  <c r="P42" i="1"/>
  <c r="N47" i="1" s="1"/>
  <c r="N42" i="1"/>
  <c r="M47" i="1" s="1"/>
  <c r="M42" i="1"/>
  <c r="M46" i="1" s="1"/>
  <c r="L42" i="1"/>
  <c r="L47" i="1" s="1"/>
  <c r="Q41" i="1"/>
  <c r="R41" i="1" s="1"/>
  <c r="Q40" i="1"/>
  <c r="R40" i="1" s="1"/>
  <c r="Q39" i="1"/>
  <c r="R39" i="1" s="1"/>
  <c r="Q38" i="1"/>
  <c r="R38" i="1" s="1"/>
  <c r="Q36" i="1"/>
  <c r="R36" i="1" s="1"/>
  <c r="Q35" i="1"/>
  <c r="R35" i="1" s="1"/>
  <c r="Q34" i="1"/>
  <c r="R34" i="1" s="1"/>
  <c r="Q33" i="1"/>
  <c r="R33" i="1" s="1"/>
  <c r="Q30" i="1"/>
  <c r="R30" i="1" s="1"/>
  <c r="Q29" i="1"/>
  <c r="R29" i="1" s="1"/>
  <c r="Q28" i="1"/>
  <c r="R28" i="1" s="1"/>
  <c r="Q27" i="1"/>
  <c r="R27" i="1" s="1"/>
  <c r="Q25" i="1"/>
  <c r="R25" i="1" s="1"/>
  <c r="Q24" i="1"/>
  <c r="R24" i="1" s="1"/>
  <c r="Q23" i="1"/>
  <c r="R23" i="1" s="1"/>
  <c r="Q20" i="1"/>
  <c r="R20" i="1" s="1"/>
  <c r="Q19" i="1"/>
  <c r="R19" i="1" s="1"/>
  <c r="Q18" i="1"/>
  <c r="R18" i="1" s="1"/>
  <c r="A20" i="1"/>
  <c r="K14" i="1"/>
  <c r="Q12" i="1"/>
  <c r="Q21" i="1"/>
  <c r="R21" i="1" s="1"/>
  <c r="Q10" i="1"/>
  <c r="R10" i="1" s="1"/>
  <c r="K9" i="1"/>
  <c r="Q8" i="1"/>
  <c r="R8" i="1" s="1"/>
  <c r="Q15" i="1" l="1"/>
  <c r="R15" i="1" s="1"/>
  <c r="R42" i="1" s="1"/>
  <c r="K42" i="1"/>
  <c r="L46" i="1" s="1"/>
  <c r="L50" i="1" s="1"/>
  <c r="M50" i="1"/>
  <c r="Q14" i="1"/>
  <c r="O47" i="1"/>
  <c r="N50" i="1"/>
  <c r="N48" i="1"/>
  <c r="M48" i="1"/>
  <c r="Q9" i="1"/>
  <c r="O46" i="1" l="1"/>
  <c r="O48" i="1" s="1"/>
  <c r="L48" i="1"/>
  <c r="Q42" i="1"/>
  <c r="O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tc={286B7447-72F7-4834-9470-FA0CE45888FD}</author>
  </authors>
  <commentList>
    <comment ref="I33" authorId="0" shapeId="0" xr:uid="{286B7447-72F7-4834-9470-FA0CE45888F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tre vjett</t>
      </text>
    </comment>
  </commentList>
</comments>
</file>

<file path=xl/sharedStrings.xml><?xml version="1.0" encoding="utf-8"?>
<sst xmlns="http://schemas.openxmlformats.org/spreadsheetml/2006/main" count="187" uniqueCount="134">
  <si>
    <t xml:space="preserve">MATRICA E REZULTATEVE </t>
  </si>
  <si>
    <t>NR</t>
  </si>
  <si>
    <t>Rekomandim</t>
  </si>
  <si>
    <t>Objektivat (produkti i planifikuar)</t>
  </si>
  <si>
    <t>Rezultatet e planifikuara</t>
  </si>
  <si>
    <t>Periudha afatshkurtër</t>
  </si>
  <si>
    <t>Periudha afatmesme</t>
  </si>
  <si>
    <t>Periudha afatgjatë</t>
  </si>
  <si>
    <t>Programi Buxhetor</t>
  </si>
  <si>
    <t>Kosto financiare indikative e parashikuar në LEK</t>
  </si>
  <si>
    <t>Institucioni përgjegjës</t>
  </si>
  <si>
    <t>Viti 2026</t>
  </si>
  <si>
    <t>Viti 2027</t>
  </si>
  <si>
    <t>Viti 2028</t>
  </si>
  <si>
    <t>Totali ne Lek</t>
  </si>
  <si>
    <t>Hendeku Financiar</t>
  </si>
  <si>
    <t>Buxheti</t>
  </si>
  <si>
    <t>Donatore</t>
  </si>
  <si>
    <t>Krijimi i Laboratorëve Inteligjent (Smart Labs) me akses për çdo shkollë</t>
  </si>
  <si>
    <t>Raporti i përmirësuar nxënës-për-pajisje Qasje universale në pajisjet TIK</t>
  </si>
  <si>
    <t>2027-2029</t>
  </si>
  <si>
    <t>09120</t>
  </si>
  <si>
    <t>AKSHI/MAS</t>
  </si>
  <si>
    <t>Blerja e 5500 laptopeve për mësuesit e APU</t>
  </si>
  <si>
    <t xml:space="preserve">Blerja e laptopeve në funksion të përmirësimit të kushteve të të nxënit dhe mbylljes së hendekut digjital ndërmjet zonave </t>
  </si>
  <si>
    <t>AKSHI / MAS</t>
  </si>
  <si>
    <t>Sigurimi i  lidhjes me shpejtësi të lartë (të paktën 30MBits) në të gjitha shkollat dhe universitetet</t>
  </si>
  <si>
    <r>
      <t xml:space="preserve">- </t>
    </r>
    <r>
      <rPr>
        <sz val="10"/>
        <color theme="1"/>
        <rFont val="Times New Roman"/>
        <family val="1"/>
      </rPr>
      <t>Akses në internet me shpejtësi të lartë për të gjitha institucionet arsimore dhe integrim i pandërprerë i mësimit digjital</t>
    </r>
  </si>
  <si>
    <t>2027-2028</t>
  </si>
  <si>
    <t>Hartimi dhe zbatimi i një plani gjithëpërfshirës i menaxhimit dhe mirëmbajtjes së pajisjeve digjitale në të gjitha shkollat</t>
  </si>
  <si>
    <t>Hartimi dhe miratimi i një politike/ për menaxhimin e pajisjeve digjitale për të gjitha shkollat</t>
  </si>
  <si>
    <t xml:space="preserve">-Shkurtimi i kohës së ndërprerjes dhe kostove të riparimitpërmes zgjidhjes proaktive të problemeve dhe ofrimit të suportit online </t>
  </si>
  <si>
    <t>MAS/QSHA</t>
  </si>
  <si>
    <t>Platformë</t>
  </si>
  <si>
    <t>09450</t>
  </si>
  <si>
    <t>Furnizimi i klasave me tabela interaktive (smartboard)</t>
  </si>
  <si>
    <t>2029-2030</t>
  </si>
  <si>
    <t>Zhvillimi Indikatorëve + raportim 3 mujor</t>
  </si>
  <si>
    <t>MAS/AKSHI</t>
  </si>
  <si>
    <t>Kodi i Cilësisë së Arsimit të lartë përditësohet me kërkesat bazë dhe të avancuara përkatëse të ofrimit të infrastrukturës dixhitale bazuar në programet e ofruara</t>
  </si>
  <si>
    <t>Disponueshmëri e unifikuar e infrastrukturës bazë dhe/ose të avancuar digjitale nëpër Institucionet e Arsimit të Lartë</t>
  </si>
  <si>
    <t>MAS / NSQF</t>
  </si>
  <si>
    <t>Finalizimi i treguesve kombëtarë të arsimit dhe miratimi i një strukture të fortë të administrimit të të dhënave arsimore</t>
  </si>
  <si>
    <t>Miratimi dhe monitorimi i rregullt i treguesve kombëtarë të arsimit digjital;  Miratimi i kuadrit të qeverisjes së të dhënave arsimore</t>
  </si>
  <si>
    <t>Kuptimi i hershëm dhe më i mirë i tendencave në arsim dhe aftësia për të marrë vendime të bazuara në të dhëna; Përdorimi i sigurt dhe i përgjegjshëm i të dhënave arsimore</t>
  </si>
  <si>
    <t>- Sistemi qendror i informacionit të studentëve- nxënësve që mbulon si shkollat ashtu edhe universitetet është funksional</t>
  </si>
  <si>
    <t>- Evidenca dhe vendimmarrja e bazuar në të dhëna (p.sh. për shpërndarjen e burimeve, sistemet e paralajmërimit të hershëm për performancën e studentëve)</t>
  </si>
  <si>
    <t>MAS / AKSHI</t>
  </si>
  <si>
    <t>Objektivi 3. Mundësimi dhe inkurajimi në implementimin e teknologjive inovative si IA</t>
  </si>
  <si>
    <t>Publikimi i udhëzuesve dhe rasteve përkatëse të përdorimit për IA Gjeneruese; Adoptimi i udhëzuesve në të gjitha institucionet arsimore</t>
  </si>
  <si>
    <t>- Adoptimi i sigurt dhe i përgjegjshëm i IA në fushat përkatëse të ekosistemit arsimor</t>
  </si>
  <si>
    <r>
      <t xml:space="preserve">- </t>
    </r>
    <r>
      <rPr>
        <sz val="10"/>
        <color theme="1"/>
        <rFont val="Times New Roman"/>
        <family val="1"/>
      </rPr>
      <t>Krijimi i një kuadri bashkëpunimi ndërkombëtar për kurset e teknologjisë së avancuar dhe të jenë funksionale 2-3 kurse të përbashkëta</t>
    </r>
  </si>
  <si>
    <t>- Rritja e aksesit në teknologjinë më të fundit të të mësuarit, duke përmirësuar kapacitetin e fuqisë punëtore dhe nxitjen e inovacionit dhe kërkimit</t>
  </si>
  <si>
    <r>
      <t xml:space="preserve">- </t>
    </r>
    <r>
      <rPr>
        <sz val="10"/>
        <color theme="1"/>
        <rFont val="Times New Roman"/>
        <family val="1"/>
      </rPr>
      <t>Edukimi i IA është i integruar në kuadrin e kurrikulës për arsimin parauniversitar</t>
    </r>
  </si>
  <si>
    <t>- Rritja e njohurive të IA tek mësuesit dhe nxënësit</t>
  </si>
  <si>
    <t>Objektivi 4. Rritja dhe mbështetja e aftësive digjitale të mësuesve</t>
  </si>
  <si>
    <r>
      <t xml:space="preserve">- </t>
    </r>
    <r>
      <rPr>
        <sz val="10"/>
        <color theme="1"/>
        <rFont val="Times New Roman"/>
        <family val="1"/>
      </rPr>
      <t>Miratimi i një aktiviteti  për aftësitë bazë të TIK për të gjithë mësuesit</t>
    </r>
  </si>
  <si>
    <t>- Të gjithë mësuesit kanë nivele bazë të aftësive digjitale, duke mundësuar kështu adoptimin e pandërprerë të metodave të pedagogjisë digjitale</t>
  </si>
  <si>
    <t>Lidhja e programeve të studimit në fushën e mësuesisë me kompetencat digjitale të kërkuara për mësuesit.</t>
  </si>
  <si>
    <r>
      <t xml:space="preserve">- </t>
    </r>
    <r>
      <rPr>
        <sz val="10"/>
        <color theme="1"/>
        <rFont val="Times New Roman"/>
        <family val="1"/>
      </rPr>
      <t>Kompetencat digjitale të përfshirë në Kodin e Cilësisë së Arsimit të Lartë për programet e studimit në fushën e mësuesisë</t>
    </r>
  </si>
  <si>
    <t>- Mësuesit e rinj kanë një nivel bazë të aftësive digjitale dhe janë më të përgatitur për të adoptuar metoda dhe mjete digjitale të të mësuarit</t>
  </si>
  <si>
    <r>
      <t xml:space="preserve">- </t>
    </r>
    <r>
      <rPr>
        <sz val="10"/>
        <color theme="1"/>
        <rFont val="Times New Roman"/>
        <family val="1"/>
      </rPr>
      <t>Mekanizmi i përmirësuar i zhvillimit të vazhduar profesional me bibliotekë të centralizuar të burimeve të trajnimit, trajnime online dhe portofol digjital të mësuesve me rrugë të personalizuara të të mësuarit.</t>
    </r>
  </si>
  <si>
    <t xml:space="preserve">- Ofrimi i zhvillimit të vazhduar profesional përmes një pikë aksesi të lehtë dhe programeve të dedikuara </t>
  </si>
  <si>
    <r>
      <t xml:space="preserve">- </t>
    </r>
    <r>
      <rPr>
        <sz val="10"/>
        <color theme="1"/>
        <rFont val="Times New Roman"/>
        <family val="1"/>
      </rPr>
      <t>Një vlerësim i nevojave të teknologjisë mbështetësë në shkolla dhe programe gjithëpërfshirëse të trajnimit të mësuesve</t>
    </r>
  </si>
  <si>
    <t>- Përvoja e përmirësuar e të mësuarit për fëmijët nga grupe vulnerabël të popullatës</t>
  </si>
  <si>
    <t>09120+'09230</t>
  </si>
  <si>
    <t xml:space="preserve">Objektivi 5. Promovimi i kurrikulave digjitale të përditësuara dhe gjithëpërfshirëse </t>
  </si>
  <si>
    <t>Vazhdimi i përditësimit të kurrikulës dhe kompetencave të TIK-ut për arsimin parauniversitar</t>
  </si>
  <si>
    <t>- Kurrikula dhe kompetencat e TIK janë përditësuar për të gjitha klasat në nivelin parauniversitar</t>
  </si>
  <si>
    <t>- Studentët kanë akses në kurrikulën më të fundit të TIK-ut dhe zhvillojnë aftësi të epokës së re</t>
  </si>
  <si>
    <t>- Një program edukimi për higjienën digjitale është zhvilluar dhe zbatuar në të gjitha shkollat</t>
  </si>
  <si>
    <t>- Angazhim i sigurt dhe i përgjegjshëm me mjetet e edukimit digjital</t>
  </si>
  <si>
    <r>
      <t xml:space="preserve">- </t>
    </r>
    <r>
      <rPr>
        <sz val="10"/>
        <color theme="1"/>
        <rFont val="Times New Roman"/>
        <family val="1"/>
      </rPr>
      <t>Hartimii dhe miratimi i një plan shfrytëzimi për Laboratorët Inteligjent (Smart Labs)</t>
    </r>
  </si>
  <si>
    <r>
      <t>- Shfrytëzimi efektiv i infrastrukturës së re digjitale të laborator</t>
    </r>
    <r>
      <rPr>
        <sz val="10"/>
        <color theme="1"/>
        <rFont val="Times New Roman"/>
        <family val="1"/>
      </rPr>
      <t>ëve</t>
    </r>
    <r>
      <rPr>
        <sz val="10"/>
        <color rgb="FF000000"/>
        <rFont val="Times New Roman"/>
        <family val="1"/>
      </rPr>
      <t xml:space="preserve"> inteligjent</t>
    </r>
  </si>
  <si>
    <r>
      <t xml:space="preserve">- </t>
    </r>
    <r>
      <rPr>
        <sz val="10"/>
        <color theme="1"/>
        <rFont val="Times New Roman"/>
        <family val="1"/>
      </rPr>
      <t>Zhvillimi digjital i përmbajtjes së mësimit në internet në përputhje me kurrikulën më të fundit dhe krijimi i një mekanizmi institucional për përditësime periodike</t>
    </r>
  </si>
  <si>
    <t xml:space="preserve">  - Aksesi digjital në përmbajtjen e mësimit në internet duke e mundësuar mësimin në distancë në çdo kohë dhe kudo.</t>
  </si>
  <si>
    <t>- Miratimi dhe zbatimi i udhërrëfyesit</t>
  </si>
  <si>
    <t>- Disponueshmëri e lehtë e të gjithë informacionit përkatës online në lidhje me IAL-të dhe shkollat</t>
  </si>
  <si>
    <t>Plani strategjik i bashkëpunimit që siguron rezultate në kohë dhe të suksesshme</t>
  </si>
  <si>
    <t>- Zgjidhje inovative për përdorimin e teknologjisë në arsim</t>
  </si>
  <si>
    <t>Organizimi i festivalit të mësimit digjital në Shqipëri</t>
  </si>
  <si>
    <t>- Mbajtja një festivali vjetor mbi mësimin digjital</t>
  </si>
  <si>
    <t>- Përmirësimi i angazhimit midis grupeve të interesit të arsimit digjital dhe EdTech duke mundësuar inovacion, bashkëpunim dhe investime</t>
  </si>
  <si>
    <t>- Kurset Masive të Hapura Online (MOOCs) njihen zyrtarisht me kredite për disa kurse të përzgjedhura</t>
  </si>
  <si>
    <t>- Akses në kurset me kërkesë të lartë n tregun e punës</t>
  </si>
  <si>
    <t>2028-2029</t>
  </si>
  <si>
    <t>TOTAL</t>
  </si>
  <si>
    <t>Total</t>
  </si>
  <si>
    <t>Buxhet</t>
  </si>
  <si>
    <t>Donator</t>
  </si>
  <si>
    <t>Hendeku financiar</t>
  </si>
  <si>
    <t xml:space="preserve"> Planifikohet furnizimi i çdo klase në shkollat publike të Shqipërisë me nga një tabelë interaktive (smartboard).</t>
  </si>
  <si>
    <t>Përdorimin e inteligjencës artificiale për të mundësuar mësimin e personalizuar.</t>
  </si>
  <si>
    <t>Përdorimi i teknologjive të avancuara të AI-së në mjediset arsimore do të krijojë mundësi të reja për përshtatjen e përmbajtjes mësimore sipas nevojave, ritmit dhe stilit individual të çdo nxënësi.</t>
  </si>
  <si>
    <t>Blerja e tabelave interaktive per( 2000-4000) klasa</t>
  </si>
  <si>
    <t>Ngritja e një platforme digjitale mësimore të dedikuar për fëmijët dhe të rinjtë shqiptarë në diasporë</t>
  </si>
  <si>
    <t>Punesim ne mënyre digjitale</t>
  </si>
  <si>
    <t>Permiresim sistemi</t>
  </si>
  <si>
    <t>Do të jetë Sistem qe do të mbledhë, administrojë dhe analizojë të dhëna të plota dhe të standardizuara për institucionet kërkimore, kërkuesit shkencorë, projektet, publikimet, patentat, infrastrukturën kërkimore, financimet dhe rezultatet e kërkimit.</t>
  </si>
  <si>
    <t>Konsolidimi i të dhënave për të ndërtuar një sistem qendror informacioni për nxënësit/studentët</t>
  </si>
  <si>
    <t>Zgjerimi i platformave të mbështetura nga Inteligjenca Artificiale (AI) për mësim të personalizuar</t>
  </si>
  <si>
    <t>Platformë digjitale mësimore për fëmijët dhe të rinjtë shqiptarë në diasporë.</t>
  </si>
  <si>
    <t>Zgjerim i Smart Labs në të gjitha shkollat deri në vitin 2027</t>
  </si>
  <si>
    <t>Blerja e 5,500 laptopëve për mësuesit e gjimnazeve</t>
  </si>
  <si>
    <t>Vazhdimi me zgjerimin e lidhjes me internet broadband dhe Wi-Fi me shpejtësi të lartë në të gjitha shkollat dhe institucionet e arsimit të lartë</t>
  </si>
  <si>
    <t>Krijimi i platformës kombëtare për menaxhimin e informacionit kërkimor shkencor (ACRIS)</t>
  </si>
  <si>
    <t>Zgjerimi dhe përmirësimi i Sistemit të Provimeve të Shtetit (SPSH)</t>
  </si>
  <si>
    <t>Krijimi i një mekanizmi për zbatimin dhe mbështetjen e Planit të Veprimit të Arsimit Digjital</t>
  </si>
  <si>
    <t>Vendosja e standardeve të niveleve të  ndryshme për pajisjet digjitale dhe ndërlidhjen në institucionet e arsimit të lartë</t>
  </si>
  <si>
    <t>Zhvillimi dhe zbatimi i udhëzimeve dhe rasteve praktike për përdorimin e IA Gjeneruese (Generative AI).</t>
  </si>
  <si>
    <t>Zhvillimi i një plani për nxitjen e bashkëpunimit ndërkombëtar për kurset e teknologjisë së avancuar në institucionet e arsimit të lartë</t>
  </si>
  <si>
    <t>Përfshirja e edukimit mbi IA në kurrikulën e TIK</t>
  </si>
  <si>
    <t>Zgjerimi i trajnimeve për TIK për të gjithë mësuesit dhe ofrimi i mbështetjes për trajnime bazuar në vlerësime periodike</t>
  </si>
  <si>
    <t>Përditësimi i mekanizmit online të zhvillimit të vazhdueshëm profesional për mësuesit</t>
  </si>
  <si>
    <t>Vazhdim i përmirësimit të gjithëpërfshirjes në arsimin digjital</t>
  </si>
  <si>
    <t>Platformë digjitale për trajnimin e mësuesve</t>
  </si>
  <si>
    <t>Zhvillimi dhe zbatimi i një programi edukimi për higjienën digjitale</t>
  </si>
  <si>
    <t xml:space="preserve">Përdorimi efektiv të Laboratorëve Inteligjent (Smart Labs) </t>
  </si>
  <si>
    <t>Përditësimi i përmbajtjes digjitale në përputhje me kurrikulën e përditësuar</t>
  </si>
  <si>
    <t xml:space="preserve">Objektivi 6. Inkurajimi i angazhimit shumëpalësh në edukimin digjital </t>
  </si>
  <si>
    <t>Krijimi i një udhërrëfyesi për të rritur shikueshmërinë në internet të institucioneve të arsimit të lartë dhe shkollave</t>
  </si>
  <si>
    <t>Bashkëpunimi me Agjencinë e Inovacionit dhe Ekselencës për përdorimin e teknologjisë në arsim</t>
  </si>
  <si>
    <t>Krijimi i mekanizmave për njohjen e krediteve të programeve/kurseve specifike "Kurse Masive të Hapura Online" (MOOCs) sipas kërkesës së tregut</t>
  </si>
  <si>
    <t>Objektivi 1. Zgjerimi dhe përmirësimi i infrastrukturës arsimore digjitale</t>
  </si>
  <si>
    <t>Objektivi 2. Zhvillimi i standardeve të qeverisjes dhe monitorimit të arsimit digjital</t>
  </si>
  <si>
    <t>EU4TEACHING / MAS / ASCAP / AKSHI</t>
  </si>
  <si>
    <t>Krijimi i një platforme digjitale gjithëpërfshirëse për trajnimin e mësuesve, me përmbajtje të personalizuar, portofol digjital dhe akses në trajnime online në përputhje me standardet kombëtare dhe ndërkombëtare.</t>
  </si>
  <si>
    <t xml:space="preserve">
• Përmirësim i ndjekjes dhe dokumentimit të progresit të trajnimit të mësuesve.
• Ofrim i përmbajtjes së standardizuar, të akredituar dhe të personalizuar.</t>
  </si>
  <si>
    <t>Permbledhese</t>
  </si>
  <si>
    <t>Burimi I Financimit</t>
  </si>
  <si>
    <t>Shuma totale ne lek</t>
  </si>
  <si>
    <t xml:space="preserve">Shuma (pa hendekun financiar) </t>
  </si>
  <si>
    <t>Zhvillimi dhe pilotimi i platformave mësimore të mbështetura nga inteligjenca artificiale, që përshtatin përmbajtjen dhe metodën sipas nevojave individuale të nxënësit.</t>
  </si>
  <si>
    <t>Hartimi dhe vendosja në funksion e një strukture monitoruese dhe mbështetëse ndërinstitucionale për zbatimin e Planit të Veprimit të Arsimit Digjital.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</si>
</sst>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7" fillId="5" borderId="3" xfId="0" applyFont="1" applyFill="1" applyBorder="1" applyAlignment="1">
      <alignment horizontal="justify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164" fontId="5" fillId="2" borderId="1" xfId="1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4" fontId="6" fillId="5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1" applyNumberFormat="1" applyFont="1" applyBorder="1" applyAlignment="1">
      <alignment vertical="center" wrapText="1"/>
    </xf>
    <xf numFmtId="164" fontId="9" fillId="0" borderId="0" xfId="1" applyNumberFormat="1" applyFont="1" applyFill="1" applyBorder="1" applyAlignment="1">
      <alignment vertical="center" wrapText="1"/>
    </xf>
    <xf numFmtId="164" fontId="6" fillId="0" borderId="10" xfId="1" applyNumberFormat="1" applyFont="1" applyBorder="1" applyAlignment="1">
      <alignment vertical="center" wrapText="1"/>
    </xf>
    <xf numFmtId="164" fontId="6" fillId="0" borderId="3" xfId="1" applyNumberFormat="1" applyFont="1" applyBorder="1" applyAlignment="1">
      <alignment vertical="center" wrapText="1"/>
    </xf>
    <xf numFmtId="164" fontId="9" fillId="0" borderId="11" xfId="1" applyNumberFormat="1" applyFont="1" applyBorder="1" applyAlignment="1">
      <alignment vertical="center" wrapText="1"/>
    </xf>
    <xf numFmtId="164" fontId="6" fillId="0" borderId="12" xfId="1" applyNumberFormat="1" applyFont="1" applyBorder="1" applyAlignment="1">
      <alignment vertical="center" wrapText="1"/>
    </xf>
    <xf numFmtId="164" fontId="9" fillId="0" borderId="13" xfId="1" applyNumberFormat="1" applyFont="1" applyBorder="1" applyAlignment="1">
      <alignment vertical="center" wrapText="1"/>
    </xf>
    <xf numFmtId="164" fontId="5" fillId="3" borderId="12" xfId="1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 wrapText="1"/>
    </xf>
    <xf numFmtId="164" fontId="9" fillId="3" borderId="13" xfId="1" applyNumberFormat="1" applyFont="1" applyFill="1" applyBorder="1" applyAlignment="1">
      <alignment vertical="center" wrapText="1"/>
    </xf>
    <xf numFmtId="164" fontId="9" fillId="0" borderId="15" xfId="1" applyNumberFormat="1" applyFont="1" applyBorder="1" applyAlignment="1">
      <alignment vertical="center" wrapText="1"/>
    </xf>
    <xf numFmtId="164" fontId="9" fillId="4" borderId="7" xfId="1" applyNumberFormat="1" applyFont="1" applyFill="1" applyBorder="1" applyAlignment="1">
      <alignment vertical="center" wrapText="1"/>
    </xf>
    <xf numFmtId="164" fontId="9" fillId="4" borderId="8" xfId="1" applyNumberFormat="1" applyFont="1" applyFill="1" applyBorder="1" applyAlignment="1">
      <alignment vertical="center" wrapText="1"/>
    </xf>
    <xf numFmtId="164" fontId="9" fillId="4" borderId="9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vertical="center" wrapText="1"/>
    </xf>
    <xf numFmtId="49" fontId="9" fillId="6" borderId="8" xfId="1" applyNumberFormat="1" applyFont="1" applyFill="1" applyBorder="1" applyAlignment="1">
      <alignment vertical="center" wrapText="1"/>
    </xf>
    <xf numFmtId="49" fontId="9" fillId="6" borderId="9" xfId="1" applyNumberFormat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64" fontId="5" fillId="0" borderId="14" xfId="1" applyNumberFormat="1" applyFont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vertical="center" wrapText="1"/>
    </xf>
    <xf numFmtId="3" fontId="5" fillId="4" borderId="9" xfId="0" applyNumberFormat="1" applyFont="1" applyFill="1" applyBorder="1" applyAlignment="1">
      <alignment vertical="center" wrapText="1"/>
    </xf>
    <xf numFmtId="164" fontId="6" fillId="7" borderId="1" xfId="0" applyNumberFormat="1" applyFont="1" applyFill="1" applyBorder="1" applyAlignment="1">
      <alignment vertical="center"/>
    </xf>
    <xf numFmtId="164" fontId="6" fillId="7" borderId="1" xfId="1" applyNumberFormat="1" applyFont="1" applyFill="1" applyBorder="1" applyAlignment="1">
      <alignment vertical="center" wrapText="1"/>
    </xf>
    <xf numFmtId="164" fontId="10" fillId="6" borderId="16" xfId="1" applyNumberFormat="1" applyFont="1" applyFill="1" applyBorder="1" applyAlignment="1">
      <alignment horizontal="center" vertical="center" wrapText="1"/>
    </xf>
    <xf numFmtId="164" fontId="10" fillId="6" borderId="17" xfId="1" applyNumberFormat="1" applyFont="1" applyFill="1" applyBorder="1" applyAlignment="1">
      <alignment horizontal="center" vertical="center" wrapText="1"/>
    </xf>
    <xf numFmtId="164" fontId="10" fillId="6" borderId="18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rela Bimo" id="{9A3ACB06-CBE5-4166-B29A-F7DFEF34A32A}" userId="S::Mirela.Bimo@arsimi.gov.al::035a1ce2-b831-4fc8-b90a-6028f87f4d6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3" dT="2025-07-11T14:53:07.72" personId="{9A3ACB06-CBE5-4166-B29A-F7DFEF34A32A}" id="{286B7447-72F7-4834-9470-FA0CE45888FD}">
    <text>Per tre vjett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C03C-4CD4-43EF-8943-35DDF91191F7}">
  <sheetPr>
    <pageSetUpPr fitToPage="1"/>
  </sheetPr>
  <dimension ref="A3:S50"/>
  <sheetViews>
    <sheetView tabSelected="1" topLeftCell="A40" workbookViewId="0">
      <selection activeCell="R10" sqref="R10"/>
    </sheetView>
  </sheetViews>
  <sheetFormatPr defaultColWidth="18.42578125" defaultRowHeight="15" x14ac:dyDescent="0.25"/>
  <cols>
    <col min="1" max="1" width="6" style="1" customWidth="1"/>
    <col min="2" max="2" width="23.7109375" style="2" customWidth="1"/>
    <col min="3" max="3" width="22" style="2" customWidth="1"/>
    <col min="4" max="4" width="26" style="2" customWidth="1"/>
    <col min="5" max="5" width="7.5703125" style="3" customWidth="1"/>
    <col min="6" max="6" width="7" style="3" customWidth="1"/>
    <col min="7" max="7" width="9.42578125" style="3" customWidth="1"/>
    <col min="8" max="8" width="13.85546875" style="3" hidden="1" customWidth="1"/>
    <col min="9" max="9" width="13.85546875" style="3" customWidth="1"/>
    <col min="10" max="10" width="13.85546875" style="2" customWidth="1"/>
    <col min="11" max="18" width="13.85546875" style="26" customWidth="1"/>
    <col min="19" max="16384" width="18.42578125" style="4"/>
  </cols>
  <sheetData>
    <row r="3" spans="1:19" ht="20.25" x14ac:dyDescent="0.25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5" spans="1:19" ht="25.5" x14ac:dyDescent="0.25">
      <c r="A5" s="86" t="s">
        <v>1</v>
      </c>
      <c r="B5" s="86" t="s">
        <v>2</v>
      </c>
      <c r="C5" s="86" t="s">
        <v>3</v>
      </c>
      <c r="D5" s="86" t="s">
        <v>4</v>
      </c>
      <c r="E5" s="86" t="s">
        <v>5</v>
      </c>
      <c r="F5" s="86" t="s">
        <v>6</v>
      </c>
      <c r="G5" s="86" t="s">
        <v>7</v>
      </c>
      <c r="H5" s="89" t="s">
        <v>8</v>
      </c>
      <c r="I5" s="86" t="s">
        <v>9</v>
      </c>
      <c r="J5" s="86" t="s">
        <v>10</v>
      </c>
      <c r="K5" s="87" t="s">
        <v>11</v>
      </c>
      <c r="L5" s="87"/>
      <c r="M5" s="87" t="s">
        <v>12</v>
      </c>
      <c r="N5" s="87"/>
      <c r="O5" s="87" t="s">
        <v>13</v>
      </c>
      <c r="P5" s="87"/>
      <c r="Q5" s="25" t="s">
        <v>14</v>
      </c>
      <c r="R5" s="25" t="s">
        <v>15</v>
      </c>
    </row>
    <row r="6" spans="1:19" ht="36" customHeight="1" x14ac:dyDescent="0.25">
      <c r="A6" s="86"/>
      <c r="B6" s="86"/>
      <c r="C6" s="86"/>
      <c r="D6" s="86"/>
      <c r="E6" s="86"/>
      <c r="F6" s="86"/>
      <c r="G6" s="86"/>
      <c r="H6" s="90"/>
      <c r="I6" s="86"/>
      <c r="J6" s="86"/>
      <c r="K6" s="27" t="s">
        <v>16</v>
      </c>
      <c r="L6" s="25" t="s">
        <v>17</v>
      </c>
      <c r="M6" s="25" t="s">
        <v>16</v>
      </c>
      <c r="N6" s="25" t="s">
        <v>17</v>
      </c>
      <c r="O6" s="25" t="s">
        <v>16</v>
      </c>
      <c r="P6" s="25" t="s">
        <v>17</v>
      </c>
      <c r="Q6" s="60"/>
      <c r="R6" s="60"/>
    </row>
    <row r="7" spans="1:19" x14ac:dyDescent="0.25">
      <c r="A7" s="5"/>
      <c r="B7" s="6"/>
      <c r="C7" s="7" t="s">
        <v>123</v>
      </c>
      <c r="D7" s="5"/>
      <c r="E7" s="5"/>
      <c r="F7" s="5"/>
      <c r="G7" s="5"/>
      <c r="H7" s="53"/>
      <c r="I7" s="5"/>
      <c r="J7" s="29"/>
      <c r="K7" s="27"/>
      <c r="L7" s="27"/>
      <c r="M7" s="27"/>
      <c r="N7" s="27"/>
      <c r="O7" s="27"/>
      <c r="P7" s="27"/>
      <c r="Q7" s="28"/>
      <c r="R7" s="28"/>
    </row>
    <row r="8" spans="1:19" ht="38.25" x14ac:dyDescent="0.25">
      <c r="A8" s="8">
        <v>1</v>
      </c>
      <c r="B8" s="9" t="s">
        <v>102</v>
      </c>
      <c r="C8" s="10" t="s">
        <v>18</v>
      </c>
      <c r="D8" s="11" t="s">
        <v>19</v>
      </c>
      <c r="E8" s="12">
        <v>2026</v>
      </c>
      <c r="F8" s="12" t="s">
        <v>20</v>
      </c>
      <c r="G8" s="12">
        <v>2029</v>
      </c>
      <c r="H8" s="54" t="s">
        <v>21</v>
      </c>
      <c r="I8" s="62">
        <v>3471500000</v>
      </c>
      <c r="J8" s="10" t="s">
        <v>22</v>
      </c>
      <c r="K8" s="31">
        <v>1157166666.6666667</v>
      </c>
      <c r="L8" s="31"/>
      <c r="M8" s="31">
        <v>1157166666.6666667</v>
      </c>
      <c r="N8" s="31"/>
      <c r="O8" s="31">
        <v>1157166666.6666667</v>
      </c>
      <c r="P8" s="31"/>
      <c r="Q8" s="31">
        <f>K8+L8+M8+N8+O8+P8+S8</f>
        <v>3471500000</v>
      </c>
      <c r="R8" s="31">
        <f>Q8-I8</f>
        <v>0</v>
      </c>
      <c r="S8" s="13"/>
    </row>
    <row r="9" spans="1:19" ht="51" x14ac:dyDescent="0.25">
      <c r="A9" s="8">
        <v>2</v>
      </c>
      <c r="B9" s="9" t="s">
        <v>103</v>
      </c>
      <c r="C9" s="10" t="s">
        <v>23</v>
      </c>
      <c r="D9" s="11" t="s">
        <v>24</v>
      </c>
      <c r="E9" s="12">
        <v>2026</v>
      </c>
      <c r="F9" s="12">
        <v>2027</v>
      </c>
      <c r="G9" s="12"/>
      <c r="H9" s="54" t="s">
        <v>21</v>
      </c>
      <c r="I9" s="62">
        <v>550000000</v>
      </c>
      <c r="J9" s="10" t="s">
        <v>25</v>
      </c>
      <c r="K9" s="31">
        <f>I9/2</f>
        <v>275000000</v>
      </c>
      <c r="L9" s="31"/>
      <c r="M9" s="31">
        <v>275000000</v>
      </c>
      <c r="N9" s="31"/>
      <c r="O9" s="31"/>
      <c r="P9" s="31"/>
      <c r="Q9" s="31">
        <f>K9+L9+M9+N9+O9+P9+S9</f>
        <v>550000000</v>
      </c>
      <c r="R9" s="31"/>
      <c r="S9" s="13"/>
    </row>
    <row r="10" spans="1:19" ht="76.5" x14ac:dyDescent="0.25">
      <c r="A10" s="8">
        <v>3</v>
      </c>
      <c r="B10" s="15" t="s">
        <v>104</v>
      </c>
      <c r="C10" s="16" t="s">
        <v>26</v>
      </c>
      <c r="D10" s="16" t="s">
        <v>27</v>
      </c>
      <c r="E10" s="12">
        <v>2026</v>
      </c>
      <c r="F10" s="12" t="s">
        <v>28</v>
      </c>
      <c r="G10" s="12">
        <v>2029</v>
      </c>
      <c r="H10" s="54" t="s">
        <v>21</v>
      </c>
      <c r="I10" s="62">
        <v>325000000</v>
      </c>
      <c r="J10" s="10" t="s">
        <v>22</v>
      </c>
      <c r="K10" s="31">
        <v>108333333.33333333</v>
      </c>
      <c r="L10" s="31"/>
      <c r="M10" s="31">
        <v>108333333.33333333</v>
      </c>
      <c r="N10" s="31"/>
      <c r="O10" s="31">
        <v>108333333.33333333</v>
      </c>
      <c r="P10" s="31"/>
      <c r="Q10" s="32">
        <f>K10+L10+M10+N10+O10+P10+S10</f>
        <v>325000000</v>
      </c>
      <c r="R10" s="31">
        <f t="shared" ref="R10:R41" si="0">Q10-I10</f>
        <v>0</v>
      </c>
    </row>
    <row r="11" spans="1:19" ht="76.5" x14ac:dyDescent="0.25">
      <c r="A11" s="8">
        <v>4</v>
      </c>
      <c r="B11" s="15" t="s">
        <v>99</v>
      </c>
      <c r="C11" s="16" t="s">
        <v>45</v>
      </c>
      <c r="D11" s="16" t="s">
        <v>46</v>
      </c>
      <c r="E11" s="14"/>
      <c r="F11" s="14" t="s">
        <v>28</v>
      </c>
      <c r="G11" s="14" t="s">
        <v>36</v>
      </c>
      <c r="H11" s="14" t="s">
        <v>21</v>
      </c>
      <c r="I11" s="62">
        <v>150000000</v>
      </c>
      <c r="J11" s="10" t="s">
        <v>47</v>
      </c>
      <c r="K11" s="31"/>
      <c r="L11" s="31"/>
      <c r="M11" s="31">
        <v>75000000</v>
      </c>
      <c r="N11" s="31"/>
      <c r="O11" s="31">
        <v>75000000</v>
      </c>
      <c r="P11" s="31"/>
      <c r="Q11" s="31">
        <f t="shared" ref="Q11" si="1">K11+L11+M11+N11+O11+P11+S11</f>
        <v>150000000</v>
      </c>
      <c r="R11" s="31">
        <f t="shared" ref="R11" si="2">Q11-I11</f>
        <v>0</v>
      </c>
    </row>
    <row r="12" spans="1:19" ht="110.25" customHeight="1" x14ac:dyDescent="0.25">
      <c r="A12" s="8">
        <v>5</v>
      </c>
      <c r="B12" s="15" t="s">
        <v>105</v>
      </c>
      <c r="C12" s="14" t="s">
        <v>98</v>
      </c>
      <c r="D12" s="16" t="s">
        <v>33</v>
      </c>
      <c r="E12" s="14">
        <v>2026</v>
      </c>
      <c r="F12" s="14"/>
      <c r="G12" s="14"/>
      <c r="H12" s="55" t="s">
        <v>34</v>
      </c>
      <c r="I12" s="62">
        <v>200000000</v>
      </c>
      <c r="J12" s="10" t="s">
        <v>22</v>
      </c>
      <c r="K12" s="31">
        <v>200000000</v>
      </c>
      <c r="L12" s="31"/>
      <c r="M12" s="31"/>
      <c r="N12" s="31"/>
      <c r="O12" s="31"/>
      <c r="P12" s="31"/>
      <c r="Q12" s="31">
        <f>K12+L12+M12+N12+O12+P12+S14</f>
        <v>200000000</v>
      </c>
      <c r="R12" s="31"/>
    </row>
    <row r="13" spans="1:19" ht="38.25" x14ac:dyDescent="0.25">
      <c r="A13" s="8">
        <v>6</v>
      </c>
      <c r="B13" s="15" t="s">
        <v>106</v>
      </c>
      <c r="C13" s="16" t="s">
        <v>96</v>
      </c>
      <c r="D13" s="23" t="s">
        <v>97</v>
      </c>
      <c r="E13" s="14">
        <v>2026</v>
      </c>
      <c r="F13" s="14"/>
      <c r="G13" s="14"/>
      <c r="H13" s="54" t="s">
        <v>21</v>
      </c>
      <c r="I13" s="62">
        <v>150000000</v>
      </c>
      <c r="J13" s="10" t="s">
        <v>32</v>
      </c>
      <c r="K13" s="31">
        <v>150000000</v>
      </c>
      <c r="L13" s="31"/>
      <c r="M13" s="31"/>
      <c r="N13" s="31"/>
      <c r="O13" s="31"/>
      <c r="P13" s="31"/>
      <c r="Q13" s="31">
        <v>150000000</v>
      </c>
      <c r="R13" s="31"/>
    </row>
    <row r="14" spans="1:19" ht="51" x14ac:dyDescent="0.25">
      <c r="A14" s="8">
        <v>7</v>
      </c>
      <c r="B14" s="12" t="s">
        <v>35</v>
      </c>
      <c r="C14" s="12" t="s">
        <v>94</v>
      </c>
      <c r="D14" s="23" t="s">
        <v>91</v>
      </c>
      <c r="E14" s="59"/>
      <c r="F14" s="56"/>
      <c r="G14" s="56" t="s">
        <v>36</v>
      </c>
      <c r="H14" s="56"/>
      <c r="I14" s="61">
        <f>150000*4000</f>
        <v>600000000</v>
      </c>
      <c r="J14" s="35" t="s">
        <v>22</v>
      </c>
      <c r="K14" s="34">
        <f>1000*150000</f>
        <v>150000000</v>
      </c>
      <c r="L14" s="34"/>
      <c r="M14" s="34">
        <v>150000000</v>
      </c>
      <c r="N14" s="34"/>
      <c r="O14" s="34">
        <f>150000000+150000000</f>
        <v>300000000</v>
      </c>
      <c r="P14" s="34"/>
      <c r="Q14" s="36">
        <f>K14+L14+M14+N14+O14+P14+S17</f>
        <v>600000000</v>
      </c>
      <c r="R14" s="76">
        <f>Q14</f>
        <v>600000000</v>
      </c>
    </row>
    <row r="15" spans="1:19" ht="89.25" x14ac:dyDescent="0.25">
      <c r="A15" s="8">
        <v>8</v>
      </c>
      <c r="B15" s="12" t="s">
        <v>100</v>
      </c>
      <c r="C15" s="24" t="s">
        <v>92</v>
      </c>
      <c r="D15" s="91" t="s">
        <v>132</v>
      </c>
      <c r="E15" s="12"/>
      <c r="F15" s="12">
        <v>2028</v>
      </c>
      <c r="G15" s="12"/>
      <c r="H15" s="12">
        <v>9120</v>
      </c>
      <c r="I15" s="63">
        <v>200000000</v>
      </c>
      <c r="J15" s="33"/>
      <c r="K15" s="36">
        <f>I15</f>
        <v>200000000</v>
      </c>
      <c r="L15" s="36"/>
      <c r="M15" s="36"/>
      <c r="N15" s="36"/>
      <c r="O15" s="36"/>
      <c r="P15" s="36"/>
      <c r="Q15" s="36">
        <f t="shared" ref="Q15" si="3">K15+L15+M15+N15+O15+P15+S15</f>
        <v>200000000</v>
      </c>
      <c r="R15" s="77">
        <f>Q15</f>
        <v>200000000</v>
      </c>
    </row>
    <row r="16" spans="1:19" ht="102.75" customHeight="1" x14ac:dyDescent="0.25">
      <c r="A16" s="8">
        <v>9</v>
      </c>
      <c r="B16" s="12" t="s">
        <v>101</v>
      </c>
      <c r="C16" s="10" t="s">
        <v>95</v>
      </c>
      <c r="D16" s="10" t="s">
        <v>93</v>
      </c>
      <c r="E16" s="12"/>
      <c r="F16" s="12" t="s">
        <v>36</v>
      </c>
      <c r="G16" s="12"/>
      <c r="H16" s="12">
        <v>9120</v>
      </c>
      <c r="I16" s="63">
        <v>200000000</v>
      </c>
      <c r="J16" s="33"/>
      <c r="K16" s="36">
        <f>I16</f>
        <v>200000000</v>
      </c>
      <c r="L16" s="36"/>
      <c r="M16" s="36"/>
      <c r="N16" s="36"/>
      <c r="O16" s="36"/>
      <c r="P16" s="36"/>
      <c r="Q16" s="36">
        <f t="shared" ref="Q16" si="4">K16+L16+M16+N16+O16+P16+S16</f>
        <v>200000000</v>
      </c>
      <c r="R16" s="77">
        <f>Q16</f>
        <v>200000000</v>
      </c>
    </row>
    <row r="17" spans="1:18" ht="22.5" customHeight="1" x14ac:dyDescent="0.25">
      <c r="A17" s="17"/>
      <c r="B17" s="81" t="s">
        <v>124</v>
      </c>
      <c r="C17" s="82"/>
      <c r="D17" s="83"/>
      <c r="E17" s="18"/>
      <c r="F17" s="18"/>
      <c r="G17" s="18"/>
      <c r="H17" s="57"/>
      <c r="I17" s="64"/>
      <c r="J17" s="37"/>
      <c r="K17" s="28"/>
      <c r="L17" s="28"/>
      <c r="M17" s="28"/>
      <c r="N17" s="28"/>
      <c r="O17" s="28"/>
      <c r="P17" s="28"/>
      <c r="Q17" s="28"/>
      <c r="R17" s="28"/>
    </row>
    <row r="18" spans="1:18" ht="89.25" x14ac:dyDescent="0.25">
      <c r="A18" s="14">
        <v>10</v>
      </c>
      <c r="B18" s="11" t="s">
        <v>107</v>
      </c>
      <c r="C18" s="92" t="s">
        <v>133</v>
      </c>
      <c r="D18" s="16" t="s">
        <v>37</v>
      </c>
      <c r="E18" s="14">
        <v>2026</v>
      </c>
      <c r="F18" s="14"/>
      <c r="G18" s="14"/>
      <c r="H18" s="14" t="s">
        <v>34</v>
      </c>
      <c r="I18" s="62">
        <v>15000000</v>
      </c>
      <c r="J18" s="10" t="s">
        <v>38</v>
      </c>
      <c r="K18" s="31">
        <v>15000000</v>
      </c>
      <c r="L18" s="31"/>
      <c r="M18" s="31"/>
      <c r="N18" s="31"/>
      <c r="O18" s="31"/>
      <c r="P18" s="31"/>
      <c r="Q18" s="31">
        <f t="shared" ref="Q18:Q41" si="5">K18+L18+M18+N18+O18+P18+S18</f>
        <v>15000000</v>
      </c>
      <c r="R18" s="31">
        <f t="shared" si="0"/>
        <v>0</v>
      </c>
    </row>
    <row r="19" spans="1:18" ht="89.25" x14ac:dyDescent="0.25">
      <c r="A19" s="14">
        <v>11</v>
      </c>
      <c r="B19" s="10" t="s">
        <v>108</v>
      </c>
      <c r="C19" s="19" t="s">
        <v>39</v>
      </c>
      <c r="D19" s="16" t="s">
        <v>40</v>
      </c>
      <c r="E19" s="14"/>
      <c r="F19" s="14">
        <v>2027</v>
      </c>
      <c r="G19" s="14"/>
      <c r="H19" s="14" t="s">
        <v>34</v>
      </c>
      <c r="I19" s="62">
        <v>5000000</v>
      </c>
      <c r="J19" s="10" t="s">
        <v>41</v>
      </c>
      <c r="K19" s="31"/>
      <c r="L19" s="31">
        <v>5000000</v>
      </c>
      <c r="M19" s="31"/>
      <c r="N19" s="31"/>
      <c r="O19" s="31"/>
      <c r="P19" s="31"/>
      <c r="Q19" s="31">
        <f t="shared" si="5"/>
        <v>5000000</v>
      </c>
      <c r="R19" s="31">
        <f t="shared" si="0"/>
        <v>0</v>
      </c>
    </row>
    <row r="20" spans="1:18" ht="76.5" x14ac:dyDescent="0.25">
      <c r="A20" s="14">
        <f t="shared" ref="A20" si="6">A19+1</f>
        <v>12</v>
      </c>
      <c r="B20" s="10" t="s">
        <v>42</v>
      </c>
      <c r="C20" s="16" t="s">
        <v>43</v>
      </c>
      <c r="D20" s="16" t="s">
        <v>44</v>
      </c>
      <c r="E20" s="14">
        <v>2026</v>
      </c>
      <c r="F20" s="14">
        <v>2027</v>
      </c>
      <c r="G20" s="14"/>
      <c r="H20" s="14" t="s">
        <v>34</v>
      </c>
      <c r="I20" s="62">
        <v>5000000</v>
      </c>
      <c r="J20" s="10" t="s">
        <v>22</v>
      </c>
      <c r="K20" s="31">
        <v>2500000</v>
      </c>
      <c r="L20" s="31"/>
      <c r="M20" s="31">
        <v>2500000</v>
      </c>
      <c r="N20" s="31"/>
      <c r="O20" s="31"/>
      <c r="P20" s="31"/>
      <c r="Q20" s="31">
        <f t="shared" si="5"/>
        <v>5000000</v>
      </c>
      <c r="R20" s="31">
        <f t="shared" si="0"/>
        <v>0</v>
      </c>
    </row>
    <row r="21" spans="1:18" ht="63.75" x14ac:dyDescent="0.25">
      <c r="A21" s="14">
        <v>13</v>
      </c>
      <c r="B21" s="15" t="s">
        <v>29</v>
      </c>
      <c r="C21" s="16" t="s">
        <v>30</v>
      </c>
      <c r="D21" s="16" t="s">
        <v>31</v>
      </c>
      <c r="E21" s="14"/>
      <c r="F21" s="14">
        <v>2027</v>
      </c>
      <c r="G21" s="14"/>
      <c r="H21" s="54" t="s">
        <v>21</v>
      </c>
      <c r="I21" s="62">
        <v>75000000</v>
      </c>
      <c r="J21" s="10" t="s">
        <v>22</v>
      </c>
      <c r="K21" s="31">
        <v>37500000</v>
      </c>
      <c r="L21" s="31"/>
      <c r="M21" s="31">
        <v>37500000</v>
      </c>
      <c r="N21" s="31"/>
      <c r="O21" s="31"/>
      <c r="P21" s="31"/>
      <c r="Q21" s="31">
        <f>K21+L21+M21+N21+O21+P21+S21</f>
        <v>75000000</v>
      </c>
      <c r="R21" s="31">
        <f>Q21-I21</f>
        <v>0</v>
      </c>
    </row>
    <row r="22" spans="1:18" x14ac:dyDescent="0.25">
      <c r="A22" s="18"/>
      <c r="B22" s="81" t="s">
        <v>48</v>
      </c>
      <c r="C22" s="82"/>
      <c r="D22" s="83"/>
      <c r="E22" s="18"/>
      <c r="F22" s="18"/>
      <c r="G22" s="18"/>
      <c r="H22" s="18"/>
      <c r="I22" s="64"/>
      <c r="J22" s="37"/>
      <c r="K22" s="28"/>
      <c r="L22" s="28"/>
      <c r="M22" s="28"/>
      <c r="N22" s="28"/>
      <c r="O22" s="28"/>
      <c r="P22" s="28"/>
      <c r="Q22" s="28"/>
      <c r="R22" s="28"/>
    </row>
    <row r="23" spans="1:18" ht="76.5" x14ac:dyDescent="0.25">
      <c r="A23" s="14">
        <v>14</v>
      </c>
      <c r="B23" s="10" t="s">
        <v>109</v>
      </c>
      <c r="C23" s="16" t="s">
        <v>49</v>
      </c>
      <c r="D23" s="19" t="s">
        <v>50</v>
      </c>
      <c r="E23" s="14"/>
      <c r="F23" s="14">
        <v>2027</v>
      </c>
      <c r="G23" s="14"/>
      <c r="H23" s="14" t="s">
        <v>21</v>
      </c>
      <c r="I23" s="62">
        <v>2500000</v>
      </c>
      <c r="J23" s="10" t="s">
        <v>47</v>
      </c>
      <c r="K23" s="31">
        <v>2500000</v>
      </c>
      <c r="L23" s="31"/>
      <c r="M23" s="31"/>
      <c r="N23" s="31"/>
      <c r="O23" s="31"/>
      <c r="P23" s="31"/>
      <c r="Q23" s="31">
        <f t="shared" si="5"/>
        <v>2500000</v>
      </c>
      <c r="R23" s="31">
        <f t="shared" si="0"/>
        <v>0</v>
      </c>
    </row>
    <row r="24" spans="1:18" ht="76.5" x14ac:dyDescent="0.25">
      <c r="A24" s="14">
        <v>15</v>
      </c>
      <c r="B24" s="11" t="s">
        <v>110</v>
      </c>
      <c r="C24" s="16" t="s">
        <v>51</v>
      </c>
      <c r="D24" s="16" t="s">
        <v>52</v>
      </c>
      <c r="E24" s="14">
        <v>2026</v>
      </c>
      <c r="F24" s="14"/>
      <c r="G24" s="14"/>
      <c r="H24" s="14" t="s">
        <v>34</v>
      </c>
      <c r="I24" s="62">
        <v>20000000</v>
      </c>
      <c r="J24" s="10" t="s">
        <v>47</v>
      </c>
      <c r="K24" s="31">
        <v>20000000</v>
      </c>
      <c r="L24" s="31"/>
      <c r="M24" s="31"/>
      <c r="N24" s="31"/>
      <c r="O24" s="31"/>
      <c r="P24" s="31"/>
      <c r="Q24" s="31">
        <f t="shared" si="5"/>
        <v>20000000</v>
      </c>
      <c r="R24" s="31">
        <f t="shared" si="0"/>
        <v>0</v>
      </c>
    </row>
    <row r="25" spans="1:18" ht="51" x14ac:dyDescent="0.25">
      <c r="A25" s="14">
        <v>16</v>
      </c>
      <c r="B25" s="11" t="s">
        <v>111</v>
      </c>
      <c r="C25" s="16" t="s">
        <v>53</v>
      </c>
      <c r="D25" s="16" t="s">
        <v>54</v>
      </c>
      <c r="E25" s="14">
        <v>2026</v>
      </c>
      <c r="F25" s="14">
        <v>2027</v>
      </c>
      <c r="G25" s="14"/>
      <c r="H25" s="14" t="s">
        <v>21</v>
      </c>
      <c r="I25" s="62">
        <v>10000000</v>
      </c>
      <c r="J25" s="10" t="s">
        <v>47</v>
      </c>
      <c r="K25" s="31">
        <v>5000000</v>
      </c>
      <c r="L25" s="31"/>
      <c r="M25" s="31">
        <v>5000000</v>
      </c>
      <c r="N25" s="31"/>
      <c r="O25" s="31"/>
      <c r="P25" s="31"/>
      <c r="Q25" s="31">
        <f t="shared" si="5"/>
        <v>10000000</v>
      </c>
      <c r="R25" s="31">
        <f t="shared" si="0"/>
        <v>0</v>
      </c>
    </row>
    <row r="26" spans="1:18" x14ac:dyDescent="0.25">
      <c r="A26" s="18"/>
      <c r="B26" s="81" t="s">
        <v>55</v>
      </c>
      <c r="C26" s="82"/>
      <c r="D26" s="83"/>
      <c r="E26" s="18"/>
      <c r="F26" s="18"/>
      <c r="G26" s="18"/>
      <c r="H26" s="18"/>
      <c r="I26" s="64"/>
      <c r="J26" s="37"/>
      <c r="K26" s="28"/>
      <c r="L26" s="28"/>
      <c r="M26" s="28"/>
      <c r="N26" s="28"/>
      <c r="O26" s="28"/>
      <c r="P26" s="28"/>
      <c r="Q26" s="28"/>
      <c r="R26" s="28"/>
    </row>
    <row r="27" spans="1:18" ht="63.75" x14ac:dyDescent="0.25">
      <c r="A27" s="14">
        <v>17</v>
      </c>
      <c r="B27" s="11" t="s">
        <v>112</v>
      </c>
      <c r="C27" s="16" t="s">
        <v>56</v>
      </c>
      <c r="D27" s="16" t="s">
        <v>57</v>
      </c>
      <c r="E27" s="14">
        <v>2026</v>
      </c>
      <c r="F27" s="14">
        <v>2027</v>
      </c>
      <c r="G27" s="14"/>
      <c r="H27" s="14" t="s">
        <v>21</v>
      </c>
      <c r="I27" s="62">
        <v>62400000</v>
      </c>
      <c r="J27" s="10" t="s">
        <v>47</v>
      </c>
      <c r="K27" s="31">
        <v>31200000</v>
      </c>
      <c r="L27" s="31"/>
      <c r="M27" s="31">
        <v>31200000</v>
      </c>
      <c r="N27" s="31"/>
      <c r="O27" s="31"/>
      <c r="P27" s="31"/>
      <c r="Q27" s="31">
        <f t="shared" si="5"/>
        <v>62400000</v>
      </c>
      <c r="R27" s="31">
        <f t="shared" si="0"/>
        <v>0</v>
      </c>
    </row>
    <row r="28" spans="1:18" ht="63.75" x14ac:dyDescent="0.25">
      <c r="A28" s="14">
        <v>18</v>
      </c>
      <c r="B28" s="11" t="s">
        <v>58</v>
      </c>
      <c r="C28" s="16" t="s">
        <v>59</v>
      </c>
      <c r="D28" s="16" t="s">
        <v>60</v>
      </c>
      <c r="E28" s="14"/>
      <c r="F28" s="14">
        <v>2027</v>
      </c>
      <c r="G28" s="14"/>
      <c r="H28" s="14" t="s">
        <v>34</v>
      </c>
      <c r="I28" s="62">
        <v>10000000</v>
      </c>
      <c r="J28" s="10" t="s">
        <v>47</v>
      </c>
      <c r="K28" s="31">
        <v>5000000</v>
      </c>
      <c r="L28" s="31"/>
      <c r="M28" s="31">
        <v>5000000</v>
      </c>
      <c r="N28" s="31"/>
      <c r="O28" s="31"/>
      <c r="P28" s="31"/>
      <c r="Q28" s="31">
        <f t="shared" si="5"/>
        <v>10000000</v>
      </c>
      <c r="R28" s="31">
        <f t="shared" si="0"/>
        <v>0</v>
      </c>
    </row>
    <row r="29" spans="1:18" ht="114.75" x14ac:dyDescent="0.25">
      <c r="A29" s="14">
        <v>19</v>
      </c>
      <c r="B29" s="11" t="s">
        <v>113</v>
      </c>
      <c r="C29" s="16" t="s">
        <v>61</v>
      </c>
      <c r="D29" s="16" t="s">
        <v>62</v>
      </c>
      <c r="E29" s="14"/>
      <c r="F29" s="14" t="s">
        <v>28</v>
      </c>
      <c r="G29" s="14"/>
      <c r="H29" s="14"/>
      <c r="I29" s="62">
        <v>70000000</v>
      </c>
      <c r="J29" s="10" t="s">
        <v>47</v>
      </c>
      <c r="K29" s="31"/>
      <c r="L29" s="31"/>
      <c r="M29" s="31">
        <v>35000000</v>
      </c>
      <c r="N29" s="31"/>
      <c r="O29" s="31">
        <v>35000000</v>
      </c>
      <c r="P29" s="31"/>
      <c r="Q29" s="31">
        <f t="shared" si="5"/>
        <v>70000000</v>
      </c>
      <c r="R29" s="31">
        <f t="shared" si="0"/>
        <v>0</v>
      </c>
    </row>
    <row r="30" spans="1:18" ht="63.75" x14ac:dyDescent="0.25">
      <c r="A30" s="14">
        <v>20</v>
      </c>
      <c r="B30" s="11" t="s">
        <v>114</v>
      </c>
      <c r="C30" s="16" t="s">
        <v>63</v>
      </c>
      <c r="D30" s="16" t="s">
        <v>64</v>
      </c>
      <c r="E30" s="14"/>
      <c r="F30" s="14" t="s">
        <v>28</v>
      </c>
      <c r="G30" s="14">
        <v>2029</v>
      </c>
      <c r="H30" s="14" t="s">
        <v>65</v>
      </c>
      <c r="I30" s="62">
        <v>45000000</v>
      </c>
      <c r="J30" s="10" t="s">
        <v>47</v>
      </c>
      <c r="K30" s="31"/>
      <c r="L30" s="31"/>
      <c r="M30" s="31"/>
      <c r="N30" s="31">
        <v>22500000</v>
      </c>
      <c r="O30" s="31"/>
      <c r="P30" s="31">
        <v>22500000</v>
      </c>
      <c r="Q30" s="31">
        <f t="shared" si="5"/>
        <v>45000000</v>
      </c>
      <c r="R30" s="31">
        <f t="shared" si="0"/>
        <v>0</v>
      </c>
    </row>
    <row r="31" spans="1:18" ht="127.5" x14ac:dyDescent="0.25">
      <c r="A31" s="14">
        <v>21</v>
      </c>
      <c r="B31" s="11" t="s">
        <v>115</v>
      </c>
      <c r="C31" s="16" t="s">
        <v>126</v>
      </c>
      <c r="D31" s="16" t="s">
        <v>127</v>
      </c>
      <c r="E31" s="14">
        <v>2026</v>
      </c>
      <c r="F31" s="14"/>
      <c r="G31" s="14"/>
      <c r="H31" s="58" t="s">
        <v>21</v>
      </c>
      <c r="I31" s="62">
        <v>230000000</v>
      </c>
      <c r="J31" s="10" t="s">
        <v>125</v>
      </c>
      <c r="K31" s="31"/>
      <c r="L31" s="30">
        <v>230000000</v>
      </c>
      <c r="M31" s="31"/>
      <c r="N31" s="31"/>
      <c r="O31" s="31"/>
      <c r="P31" s="31"/>
      <c r="Q31" s="30">
        <v>230000000</v>
      </c>
      <c r="R31" s="31"/>
    </row>
    <row r="32" spans="1:18" ht="30.75" customHeight="1" x14ac:dyDescent="0.25">
      <c r="A32" s="18"/>
      <c r="B32" s="81" t="s">
        <v>66</v>
      </c>
      <c r="C32" s="82"/>
      <c r="D32" s="83"/>
      <c r="E32" s="18"/>
      <c r="F32" s="18"/>
      <c r="G32" s="18"/>
      <c r="H32" s="57"/>
      <c r="I32" s="64"/>
      <c r="J32" s="37"/>
      <c r="K32" s="28"/>
      <c r="L32" s="28"/>
      <c r="M32" s="28"/>
      <c r="N32" s="28"/>
      <c r="O32" s="28"/>
      <c r="P32" s="28"/>
      <c r="Q32" s="28"/>
      <c r="R32" s="28"/>
    </row>
    <row r="33" spans="1:19" ht="63.75" x14ac:dyDescent="0.25">
      <c r="A33" s="8">
        <v>22</v>
      </c>
      <c r="B33" s="11" t="s">
        <v>67</v>
      </c>
      <c r="C33" s="16" t="s">
        <v>68</v>
      </c>
      <c r="D33" s="16" t="s">
        <v>69</v>
      </c>
      <c r="E33" s="14">
        <v>2026</v>
      </c>
      <c r="F33" s="14"/>
      <c r="G33" s="14"/>
      <c r="H33" s="14" t="s">
        <v>21</v>
      </c>
      <c r="I33" s="62">
        <v>21000000</v>
      </c>
      <c r="J33" s="10" t="s">
        <v>47</v>
      </c>
      <c r="K33" s="31">
        <v>10000000</v>
      </c>
      <c r="L33" s="31"/>
      <c r="M33" s="31">
        <v>11000000</v>
      </c>
      <c r="N33" s="31"/>
      <c r="O33" s="31"/>
      <c r="P33" s="31"/>
      <c r="Q33" s="31">
        <f t="shared" si="5"/>
        <v>21000000</v>
      </c>
      <c r="R33" s="31">
        <f t="shared" si="0"/>
        <v>0</v>
      </c>
    </row>
    <row r="34" spans="1:19" ht="51" x14ac:dyDescent="0.25">
      <c r="A34" s="14">
        <v>23</v>
      </c>
      <c r="B34" s="11" t="s">
        <v>116</v>
      </c>
      <c r="C34" s="16" t="s">
        <v>70</v>
      </c>
      <c r="D34" s="16" t="s">
        <v>71</v>
      </c>
      <c r="E34" s="14">
        <v>2026</v>
      </c>
      <c r="F34" s="14">
        <v>2027</v>
      </c>
      <c r="G34" s="14"/>
      <c r="H34" s="14" t="s">
        <v>21</v>
      </c>
      <c r="I34" s="62">
        <v>1000000</v>
      </c>
      <c r="J34" s="10" t="s">
        <v>47</v>
      </c>
      <c r="K34" s="31">
        <v>500000</v>
      </c>
      <c r="L34" s="31"/>
      <c r="M34" s="31">
        <v>500000</v>
      </c>
      <c r="N34" s="31"/>
      <c r="O34" s="31"/>
      <c r="P34" s="31"/>
      <c r="Q34" s="31">
        <f t="shared" si="5"/>
        <v>1000000</v>
      </c>
      <c r="R34" s="31">
        <f t="shared" si="0"/>
        <v>0</v>
      </c>
    </row>
    <row r="35" spans="1:19" ht="51" x14ac:dyDescent="0.25">
      <c r="A35" s="8">
        <v>24</v>
      </c>
      <c r="B35" s="11" t="s">
        <v>117</v>
      </c>
      <c r="C35" s="16" t="s">
        <v>72</v>
      </c>
      <c r="D35" s="16" t="s">
        <v>73</v>
      </c>
      <c r="E35" s="14">
        <v>2026</v>
      </c>
      <c r="F35" s="14">
        <v>2027</v>
      </c>
      <c r="G35" s="14"/>
      <c r="H35" s="14" t="s">
        <v>21</v>
      </c>
      <c r="I35" s="62">
        <v>1000000</v>
      </c>
      <c r="J35" s="10" t="s">
        <v>47</v>
      </c>
      <c r="K35" s="31">
        <v>1000000</v>
      </c>
      <c r="L35" s="31"/>
      <c r="M35" s="31"/>
      <c r="N35" s="31"/>
      <c r="O35" s="31"/>
      <c r="P35" s="31"/>
      <c r="Q35" s="31">
        <f t="shared" si="5"/>
        <v>1000000</v>
      </c>
      <c r="R35" s="31">
        <f t="shared" si="0"/>
        <v>0</v>
      </c>
    </row>
    <row r="36" spans="1:19" ht="89.25" x14ac:dyDescent="0.25">
      <c r="A36" s="14">
        <v>25</v>
      </c>
      <c r="B36" s="11" t="s">
        <v>118</v>
      </c>
      <c r="C36" s="16" t="s">
        <v>74</v>
      </c>
      <c r="D36" s="11" t="s">
        <v>75</v>
      </c>
      <c r="E36" s="12"/>
      <c r="F36" s="12">
        <v>2027</v>
      </c>
      <c r="G36" s="12"/>
      <c r="H36" s="12">
        <v>9120</v>
      </c>
      <c r="I36" s="62">
        <v>10000000</v>
      </c>
      <c r="J36" s="10" t="s">
        <v>47</v>
      </c>
      <c r="K36" s="31"/>
      <c r="L36" s="31"/>
      <c r="M36" s="31">
        <v>10000000</v>
      </c>
      <c r="N36" s="31"/>
      <c r="O36" s="31"/>
      <c r="P36" s="31"/>
      <c r="Q36" s="31">
        <f t="shared" si="5"/>
        <v>10000000</v>
      </c>
      <c r="R36" s="31">
        <f t="shared" si="0"/>
        <v>0</v>
      </c>
    </row>
    <row r="37" spans="1:19" x14ac:dyDescent="0.25">
      <c r="A37" s="18"/>
      <c r="B37" s="81" t="s">
        <v>119</v>
      </c>
      <c r="C37" s="82"/>
      <c r="D37" s="83"/>
      <c r="E37" s="18"/>
      <c r="F37" s="18"/>
      <c r="G37" s="18"/>
      <c r="H37" s="57"/>
      <c r="I37" s="64"/>
      <c r="J37" s="37"/>
      <c r="K37" s="28"/>
      <c r="L37" s="28"/>
      <c r="M37" s="28"/>
      <c r="N37" s="28"/>
      <c r="O37" s="28"/>
      <c r="P37" s="28"/>
      <c r="Q37" s="28"/>
      <c r="R37" s="28"/>
    </row>
    <row r="38" spans="1:19" ht="51" x14ac:dyDescent="0.25">
      <c r="A38" s="8">
        <v>26</v>
      </c>
      <c r="B38" s="11" t="s">
        <v>120</v>
      </c>
      <c r="C38" s="16" t="s">
        <v>76</v>
      </c>
      <c r="D38" s="16" t="s">
        <v>77</v>
      </c>
      <c r="E38" s="14">
        <v>2026</v>
      </c>
      <c r="F38" s="14">
        <v>2027</v>
      </c>
      <c r="G38" s="14"/>
      <c r="H38" s="14" t="s">
        <v>34</v>
      </c>
      <c r="I38" s="62">
        <v>8000000</v>
      </c>
      <c r="J38" s="10" t="s">
        <v>47</v>
      </c>
      <c r="K38" s="31">
        <v>4000000</v>
      </c>
      <c r="L38" s="31"/>
      <c r="M38" s="31">
        <v>4000000</v>
      </c>
      <c r="N38" s="31"/>
      <c r="O38" s="31"/>
      <c r="P38" s="31"/>
      <c r="Q38" s="31">
        <f t="shared" si="5"/>
        <v>8000000</v>
      </c>
      <c r="R38" s="31">
        <f t="shared" si="0"/>
        <v>0</v>
      </c>
    </row>
    <row r="39" spans="1:19" ht="51" x14ac:dyDescent="0.25">
      <c r="A39" s="8">
        <v>27</v>
      </c>
      <c r="B39" s="11" t="s">
        <v>121</v>
      </c>
      <c r="C39" s="16" t="s">
        <v>78</v>
      </c>
      <c r="D39" s="16" t="s">
        <v>79</v>
      </c>
      <c r="E39" s="14">
        <v>2026</v>
      </c>
      <c r="F39" s="14">
        <v>2027</v>
      </c>
      <c r="G39" s="14"/>
      <c r="H39" s="14" t="s">
        <v>34</v>
      </c>
      <c r="I39" s="62">
        <v>7000000</v>
      </c>
      <c r="J39" s="10" t="s">
        <v>47</v>
      </c>
      <c r="K39" s="31">
        <v>3500000</v>
      </c>
      <c r="L39" s="31"/>
      <c r="M39" s="31">
        <v>3500000</v>
      </c>
      <c r="N39" s="31"/>
      <c r="O39" s="31"/>
      <c r="P39" s="31"/>
      <c r="Q39" s="31">
        <f t="shared" si="5"/>
        <v>7000000</v>
      </c>
      <c r="R39" s="31">
        <f t="shared" si="0"/>
        <v>0</v>
      </c>
    </row>
    <row r="40" spans="1:19" ht="63.75" x14ac:dyDescent="0.25">
      <c r="A40" s="14">
        <v>28</v>
      </c>
      <c r="B40" s="11" t="s">
        <v>80</v>
      </c>
      <c r="C40" s="16" t="s">
        <v>81</v>
      </c>
      <c r="D40" s="16" t="s">
        <v>82</v>
      </c>
      <c r="E40" s="14"/>
      <c r="F40" s="14">
        <v>2027</v>
      </c>
      <c r="G40" s="14"/>
      <c r="H40" s="14" t="s">
        <v>21</v>
      </c>
      <c r="I40" s="62">
        <v>5000000</v>
      </c>
      <c r="J40" s="10" t="s">
        <v>47</v>
      </c>
      <c r="K40" s="31"/>
      <c r="L40" s="31"/>
      <c r="M40" s="31">
        <v>5000000</v>
      </c>
      <c r="N40" s="31"/>
      <c r="O40" s="31"/>
      <c r="P40" s="31"/>
      <c r="Q40" s="31">
        <f t="shared" si="5"/>
        <v>5000000</v>
      </c>
      <c r="R40" s="31">
        <f t="shared" si="0"/>
        <v>0</v>
      </c>
    </row>
    <row r="41" spans="1:19" ht="77.25" thickBot="1" x14ac:dyDescent="0.3">
      <c r="A41" s="70">
        <v>29</v>
      </c>
      <c r="B41" s="21" t="s">
        <v>122</v>
      </c>
      <c r="C41" s="22" t="s">
        <v>83</v>
      </c>
      <c r="D41" s="22" t="s">
        <v>84</v>
      </c>
      <c r="E41" s="20"/>
      <c r="F41" s="20" t="s">
        <v>85</v>
      </c>
      <c r="G41" s="20"/>
      <c r="H41" s="20" t="s">
        <v>21</v>
      </c>
      <c r="I41" s="65">
        <v>4000000</v>
      </c>
      <c r="J41" s="38" t="s">
        <v>47</v>
      </c>
      <c r="K41" s="39"/>
      <c r="L41" s="39"/>
      <c r="M41" s="39">
        <v>2000000</v>
      </c>
      <c r="N41" s="39"/>
      <c r="O41" s="39">
        <v>2000000</v>
      </c>
      <c r="P41" s="39"/>
      <c r="Q41" s="39">
        <f t="shared" si="5"/>
        <v>4000000</v>
      </c>
      <c r="R41" s="39">
        <f t="shared" si="0"/>
        <v>0</v>
      </c>
    </row>
    <row r="42" spans="1:19" ht="15.75" thickBot="1" x14ac:dyDescent="0.3">
      <c r="A42" s="84" t="s">
        <v>86</v>
      </c>
      <c r="B42" s="85"/>
      <c r="C42" s="85"/>
      <c r="D42" s="85"/>
      <c r="E42" s="72"/>
      <c r="F42" s="72"/>
      <c r="G42" s="72"/>
      <c r="H42" s="72"/>
      <c r="I42" s="73">
        <f>SUM(I8:I41)</f>
        <v>6453400000</v>
      </c>
      <c r="J42" s="74"/>
      <c r="K42" s="74">
        <f t="shared" ref="K42:R42" si="7">SUM(K8:K41)</f>
        <v>2578200000</v>
      </c>
      <c r="L42" s="74">
        <f t="shared" si="7"/>
        <v>235000000</v>
      </c>
      <c r="M42" s="74">
        <f t="shared" si="7"/>
        <v>1917700000</v>
      </c>
      <c r="N42" s="74">
        <f t="shared" si="7"/>
        <v>22500000</v>
      </c>
      <c r="O42" s="74">
        <f t="shared" si="7"/>
        <v>1677500000</v>
      </c>
      <c r="P42" s="74">
        <f t="shared" si="7"/>
        <v>22500000</v>
      </c>
      <c r="Q42" s="74">
        <f t="shared" si="7"/>
        <v>6453400000</v>
      </c>
      <c r="R42" s="75">
        <f t="shared" si="7"/>
        <v>1000000000</v>
      </c>
      <c r="S42" s="13"/>
    </row>
    <row r="43" spans="1:19" ht="15.75" thickBot="1" x14ac:dyDescent="0.3"/>
    <row r="44" spans="1:19" ht="15.75" thickBot="1" x14ac:dyDescent="0.3">
      <c r="K44" s="78" t="s">
        <v>128</v>
      </c>
      <c r="L44" s="79"/>
      <c r="M44" s="79"/>
      <c r="N44" s="79"/>
      <c r="O44" s="80"/>
    </row>
    <row r="45" spans="1:19" ht="24.75" thickBot="1" x14ac:dyDescent="0.3">
      <c r="K45" s="66" t="s">
        <v>129</v>
      </c>
      <c r="L45" s="67" t="s">
        <v>11</v>
      </c>
      <c r="M45" s="67" t="s">
        <v>12</v>
      </c>
      <c r="N45" s="67" t="s">
        <v>13</v>
      </c>
      <c r="O45" s="68" t="s">
        <v>130</v>
      </c>
      <c r="P45" s="40"/>
    </row>
    <row r="46" spans="1:19" x14ac:dyDescent="0.25">
      <c r="K46" s="41" t="s">
        <v>88</v>
      </c>
      <c r="L46" s="42">
        <f>K42</f>
        <v>2578200000</v>
      </c>
      <c r="M46" s="42">
        <f>M42</f>
        <v>1917700000</v>
      </c>
      <c r="N46" s="42">
        <f>O42</f>
        <v>1677500000</v>
      </c>
      <c r="O46" s="43">
        <f>L46+M46+N46</f>
        <v>6173400000</v>
      </c>
      <c r="P46" s="4"/>
    </row>
    <row r="47" spans="1:19" x14ac:dyDescent="0.25">
      <c r="K47" s="44" t="s">
        <v>89</v>
      </c>
      <c r="L47" s="31">
        <f>L42</f>
        <v>235000000</v>
      </c>
      <c r="M47" s="31">
        <f>N42</f>
        <v>22500000</v>
      </c>
      <c r="N47" s="31">
        <f>P42</f>
        <v>22500000</v>
      </c>
      <c r="O47" s="45">
        <f>L47+M47+N47</f>
        <v>280000000</v>
      </c>
      <c r="P47" s="4"/>
    </row>
    <row r="48" spans="1:19" x14ac:dyDescent="0.25">
      <c r="K48" s="46" t="s">
        <v>87</v>
      </c>
      <c r="L48" s="47">
        <f>SUM(L46:L47)</f>
        <v>2813200000</v>
      </c>
      <c r="M48" s="47">
        <f t="shared" ref="M48:O48" si="8">SUM(M46:M47)</f>
        <v>1940200000</v>
      </c>
      <c r="N48" s="47">
        <f t="shared" si="8"/>
        <v>1700000000</v>
      </c>
      <c r="O48" s="48">
        <f t="shared" si="8"/>
        <v>6453400000</v>
      </c>
      <c r="P48" s="4"/>
    </row>
    <row r="49" spans="11:16" ht="26.25" thickBot="1" x14ac:dyDescent="0.3">
      <c r="K49" s="71" t="s">
        <v>90</v>
      </c>
      <c r="L49" s="69">
        <v>-550000000</v>
      </c>
      <c r="M49" s="39">
        <v>-150000000</v>
      </c>
      <c r="N49" s="39">
        <v>-300000000</v>
      </c>
      <c r="O49" s="49">
        <f>SUM(L49:N49)</f>
        <v>-1000000000</v>
      </c>
      <c r="P49" s="4"/>
    </row>
    <row r="50" spans="11:16" ht="36.75" thickBot="1" x14ac:dyDescent="0.3">
      <c r="K50" s="50" t="s">
        <v>131</v>
      </c>
      <c r="L50" s="51">
        <f>L46+L47+L49</f>
        <v>2263200000</v>
      </c>
      <c r="M50" s="51">
        <f t="shared" ref="M50:O50" si="9">M46+M47+M49</f>
        <v>1790200000</v>
      </c>
      <c r="N50" s="51">
        <f t="shared" si="9"/>
        <v>1400000000</v>
      </c>
      <c r="O50" s="52">
        <f t="shared" si="9"/>
        <v>5453400000</v>
      </c>
      <c r="P50" s="4"/>
    </row>
  </sheetData>
  <autoFilter ref="A4:R51" xr:uid="{00000000-0009-0000-0000-000002000000}"/>
  <mergeCells count="21">
    <mergeCell ref="A3:R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K44:O44"/>
    <mergeCell ref="B26:D26"/>
    <mergeCell ref="B32:D32"/>
    <mergeCell ref="A42:D42"/>
    <mergeCell ref="J5:J6"/>
    <mergeCell ref="K5:L5"/>
    <mergeCell ref="B37:D37"/>
    <mergeCell ref="M5:N5"/>
    <mergeCell ref="O5:P5"/>
    <mergeCell ref="B17:D17"/>
    <mergeCell ref="B22:D22"/>
  </mergeCells>
  <pageMargins left="0.25" right="0.25" top="0.75" bottom="0.75" header="0.3" footer="0.3"/>
  <pageSetup paperSize="8" scale="20" orientation="landscape" r:id="rId1"/>
  <legacyDrawing r:id="rId2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 leke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Bimo</dc:creator>
  <cp:lastModifiedBy>Orjana Osmani</cp:lastModifiedBy>
  <dcterms:created xsi:type="dcterms:W3CDTF">2025-07-30T13:18:47Z</dcterms:created>
  <dcterms:modified xsi:type="dcterms:W3CDTF">2025-08-04T12:37:15Z</dcterms:modified>
</cp:coreProperties>
</file>